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50" i="1"/>
  <c r="D49"/>
  <c r="D48"/>
  <c r="D47"/>
  <c r="D46"/>
  <c r="D40"/>
  <c r="D34"/>
  <c r="D23"/>
  <c r="D6"/>
  <c r="D13"/>
  <c r="E50"/>
  <c r="C23"/>
  <c r="C40"/>
  <c r="C34"/>
  <c r="C6"/>
  <c r="G34" l="1"/>
  <c r="G13"/>
  <c r="G6"/>
  <c r="G23"/>
  <c r="G45" l="1"/>
  <c r="C13"/>
  <c r="C50" s="1"/>
  <c r="F34" l="1"/>
  <c r="F23"/>
  <c r="F13" l="1"/>
  <c r="F6"/>
  <c r="F40" l="1"/>
  <c r="F43"/>
</calcChain>
</file>

<file path=xl/sharedStrings.xml><?xml version="1.0" encoding="utf-8"?>
<sst xmlns="http://schemas.openxmlformats.org/spreadsheetml/2006/main" count="50" uniqueCount="49">
  <si>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</si>
  <si>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</si>
  <si>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</si>
  <si>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</si>
  <si>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</si>
  <si>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</si>
  <si>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</si>
  <si>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Полная стоимость услуг</t>
  </si>
  <si>
    <t>Расходы на управление МКД</t>
  </si>
  <si>
    <t>зарплата обслуж.перс с отчислен.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</si>
  <si>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</si>
  <si>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</si>
  <si>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</si>
  <si>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 </t>
  </si>
  <si>
    <t>Обслуживание УУТЭ</t>
  </si>
  <si>
    <t>План</t>
  </si>
  <si>
    <t>Тариф 2017</t>
  </si>
  <si>
    <t>ОТЧЕТ ПО СТАТЬЕ " Содержание и ремонт жилья"</t>
  </si>
  <si>
    <t>на 2017год</t>
  </si>
  <si>
    <t>тариф</t>
  </si>
  <si>
    <t>покраска бордюров</t>
  </si>
  <si>
    <t>Налоги при УСН</t>
  </si>
  <si>
    <t>ремонт водоснабжения и трубопровода</t>
  </si>
  <si>
    <t>за 2020год</t>
  </si>
  <si>
    <t>в рублях</t>
  </si>
  <si>
    <t xml:space="preserve">услуги банка </t>
  </si>
  <si>
    <t xml:space="preserve"> дератизация</t>
  </si>
  <si>
    <t>услуги по уборке территории(оплата труда с налог)</t>
  </si>
  <si>
    <t>услуги  по уборке МОП(оплата труда с налог)</t>
  </si>
  <si>
    <t xml:space="preserve">покос травы </t>
  </si>
  <si>
    <t>соль,реагенты</t>
  </si>
  <si>
    <t>инвентарь</t>
  </si>
  <si>
    <t>дезинсекция вход.дверей,холлов 1-х этаж(дез. ср-ва)</t>
  </si>
  <si>
    <t>инвентарь :швабра,тряпка д/пола,моющее</t>
  </si>
  <si>
    <t>Обслуживание газопровода</t>
  </si>
  <si>
    <t>подготовка к отоп.сезону,промывка</t>
  </si>
  <si>
    <t>Прочие:</t>
  </si>
  <si>
    <t>бухгалтерские услуги,паспортист</t>
  </si>
  <si>
    <t xml:space="preserve"> частичный ремонт кровли</t>
  </si>
  <si>
    <t>электроматериалы:светильники</t>
  </si>
  <si>
    <t>обследование венканалов и дымоходов</t>
  </si>
  <si>
    <t>аварийное обслуживание МКД</t>
  </si>
  <si>
    <t>почтовые расходы-4174 аренда офиса 15000</t>
  </si>
  <si>
    <t>заправка катриджа1592,маска мед.1320канцтовары2903</t>
  </si>
  <si>
    <t>зарпл.перс. 156695,усл.ркц по капремонту 19857,75</t>
  </si>
  <si>
    <t>техподержка программы 2769-,эл.отч 900.,выписка ЕГРЮЛ400</t>
  </si>
  <si>
    <t>бензин,компенсация а/м</t>
  </si>
  <si>
    <t>услуги электрика</t>
  </si>
  <si>
    <t xml:space="preserve"> за 2020год      ж.д.по Вятская 75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</si>
</sst>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sz val="2"/>
      <name val="Arial Cyr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0" fillId="0" borderId="7" xfId="0" applyBorder="1"/>
    <xf numFmtId="0" fontId="2" fillId="0" borderId="0" xfId="0" applyFont="1" applyAlignment="1"/>
    <xf numFmtId="0" fontId="6" fillId="0" borderId="6" xfId="0" applyFont="1" applyBorder="1"/>
    <xf numFmtId="0" fontId="4" fillId="0" borderId="9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4" fillId="0" borderId="5" xfId="0" applyNumberFormat="1" applyFont="1" applyBorder="1"/>
    <xf numFmtId="0" fontId="4" fillId="0" borderId="10" xfId="0" applyFont="1" applyBorder="1"/>
    <xf numFmtId="2" fontId="0" fillId="0" borderId="3" xfId="0" applyNumberFormat="1" applyFont="1" applyBorder="1"/>
    <xf numFmtId="0" fontId="7" fillId="0" borderId="8" xfId="0" applyFont="1" applyBorder="1"/>
    <xf numFmtId="0" fontId="7" fillId="0" borderId="7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2" xfId="0" applyBorder="1"/>
    <xf numFmtId="2" fontId="0" fillId="0" borderId="2" xfId="0" applyNumberFormat="1" applyFont="1" applyBorder="1"/>
    <xf numFmtId="2" fontId="5" fillId="0" borderId="2" xfId="0" applyNumberFormat="1" applyFont="1" applyBorder="1"/>
    <xf numFmtId="2" fontId="0" fillId="0" borderId="1" xfId="0" applyNumberFormat="1" applyFont="1" applyBorder="1"/>
    <xf numFmtId="2" fontId="6" fillId="0" borderId="6" xfId="0" applyNumberFormat="1" applyFont="1" applyBorder="1"/>
    <xf numFmtId="2" fontId="1" fillId="0" borderId="6" xfId="0" applyNumberFormat="1" applyFont="1" applyBorder="1"/>
    <xf numFmtId="0" fontId="7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0" fillId="0" borderId="9" xfId="0" applyFont="1" applyBorder="1"/>
    <xf numFmtId="2" fontId="0" fillId="0" borderId="6" xfId="0" applyNumberFormat="1" applyFont="1" applyBorder="1"/>
    <xf numFmtId="2" fontId="0" fillId="0" borderId="5" xfId="0" applyNumberFormat="1" applyFont="1" applyBorder="1"/>
    <xf numFmtId="0" fontId="0" fillId="0" borderId="6" xfId="0" applyFont="1" applyBorder="1"/>
    <xf numFmtId="2" fontId="5" fillId="0" borderId="6" xfId="0" applyNumberFormat="1" applyFont="1" applyBorder="1"/>
    <xf numFmtId="0" fontId="0" fillId="0" borderId="6" xfId="0" applyBorder="1"/>
    <xf numFmtId="2" fontId="1" fillId="0" borderId="11" xfId="0" applyNumberFormat="1" applyFont="1" applyBorder="1"/>
    <xf numFmtId="2" fontId="0" fillId="0" borderId="1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"/>
  <sheetViews>
    <sheetView tabSelected="1" zoomScaleNormal="100" workbookViewId="0">
      <selection activeCell="B2" sqref="B2"/>
    </sheetView>
  </sheetViews>
  <sheetFormatPr defaultRowHeight="13.2"/>
  <cols>
    <col min="1" max="1" width="5.88671875" customWidth="1"/>
    <col min="2" max="2" width="59.77734375" customWidth="1"/>
    <col min="3" max="3" width="15.109375" customWidth="1"/>
    <col min="4" max="4" width="13.109375" hidden="1" customWidth="1"/>
    <col min="5" max="5" width="10.33203125" hidden="1" customWidth="1"/>
    <col min="6" max="6" width="10.6640625" hidden="1" customWidth="1"/>
    <col min="7" max="7" width="11.88671875" hidden="1" customWidth="1"/>
  </cols>
  <sheetData>
    <row r="1" spans="1:7" ht="15">
      <c r="A1" s="23"/>
      <c r="B1" s="23" t="s">
        <v>17</v>
      </c>
      <c r="C1" s="23" t="s">
        <v>13</v>
      </c>
      <c r="D1" s="2" t="s">
        <v>23</v>
      </c>
      <c r="F1" s="2"/>
      <c r="G1" s="8"/>
    </row>
    <row r="2" spans="1:7" ht="17.399999999999999">
      <c r="A2" s="1"/>
      <c r="B2" s="42" t="s">
        <v>48</v>
      </c>
      <c r="D2" s="2"/>
      <c r="E2" s="2"/>
      <c r="F2" s="2"/>
      <c r="G2" s="8"/>
    </row>
    <row r="3" spans="1:7" ht="15.6" thickBot="1">
      <c r="A3" s="1"/>
      <c r="B3" s="1"/>
      <c r="C3" s="1" t="s">
        <v>24</v>
      </c>
      <c r="D3" s="41">
        <v>2809.6</v>
      </c>
      <c r="E3" s="1"/>
      <c r="F3" s="1">
        <v>9318.4</v>
      </c>
    </row>
    <row r="4" spans="1:7" ht="13.8">
      <c r="A4" s="10" t="s">
        <v>0</v>
      </c>
      <c r="B4" s="3" t="s">
        <v>2</v>
      </c>
      <c r="C4" s="28"/>
      <c r="D4" s="28"/>
      <c r="E4" s="28" t="s">
        <v>19</v>
      </c>
      <c r="F4" s="28" t="s">
        <v>16</v>
      </c>
      <c r="G4" s="28" t="s">
        <v>15</v>
      </c>
    </row>
    <row r="5" spans="1:7" ht="17.399999999999999" customHeight="1" thickBot="1">
      <c r="A5" s="4"/>
      <c r="B5" s="9"/>
      <c r="C5" s="43"/>
      <c r="D5" s="27"/>
      <c r="E5" s="27" t="s">
        <v>1</v>
      </c>
      <c r="F5" s="27" t="s">
        <v>1</v>
      </c>
      <c r="G5" s="27" t="s">
        <v>18</v>
      </c>
    </row>
    <row r="6" spans="1:7">
      <c r="A6" s="16">
        <v>1</v>
      </c>
      <c r="B6" s="17" t="s">
        <v>11</v>
      </c>
      <c r="C6" s="29">
        <f>C8+C10+C11+C9+C12</f>
        <v>128091.1</v>
      </c>
      <c r="D6" s="29">
        <f>C6/12/D3</f>
        <v>3.7992092587319668</v>
      </c>
      <c r="E6" s="29">
        <v>2.84</v>
      </c>
      <c r="F6" s="29">
        <f>F8+F10+F11+F12</f>
        <v>2.0100000000000002</v>
      </c>
      <c r="G6" s="17">
        <f>G8+G10+G11</f>
        <v>1.63</v>
      </c>
    </row>
    <row r="7" spans="1:7" ht="10.8" customHeight="1" thickBot="1">
      <c r="A7" s="18"/>
      <c r="B7" s="19"/>
      <c r="C7" s="31"/>
      <c r="D7" s="31"/>
      <c r="E7" s="31"/>
      <c r="F7" s="19"/>
      <c r="G7" s="19"/>
    </row>
    <row r="8" spans="1:7" ht="18" customHeight="1" thickBot="1">
      <c r="A8" s="14"/>
      <c r="B8" s="5" t="s">
        <v>27</v>
      </c>
      <c r="C8" s="38">
        <v>119500.32</v>
      </c>
      <c r="D8" s="35"/>
      <c r="E8" s="30"/>
      <c r="F8" s="15">
        <v>1.82</v>
      </c>
      <c r="G8" s="15">
        <v>1.41</v>
      </c>
    </row>
    <row r="9" spans="1:7" ht="18" customHeight="1" thickBot="1">
      <c r="A9" s="14"/>
      <c r="B9" s="5" t="s">
        <v>31</v>
      </c>
      <c r="C9" s="38">
        <v>528.67999999999995</v>
      </c>
      <c r="D9" s="35"/>
      <c r="E9" s="30"/>
      <c r="F9" s="15"/>
      <c r="G9" s="15"/>
    </row>
    <row r="10" spans="1:7" ht="18" customHeight="1" thickBot="1">
      <c r="A10" s="14"/>
      <c r="B10" s="5" t="s">
        <v>30</v>
      </c>
      <c r="C10" s="38">
        <v>1830.1</v>
      </c>
      <c r="D10" s="35"/>
      <c r="E10" s="30"/>
      <c r="F10" s="15">
        <v>0.05</v>
      </c>
      <c r="G10" s="15">
        <v>0.2</v>
      </c>
    </row>
    <row r="11" spans="1:7" ht="16.8" customHeight="1">
      <c r="A11" s="14"/>
      <c r="B11" s="5" t="s">
        <v>20</v>
      </c>
      <c r="C11" s="38">
        <v>1125</v>
      </c>
      <c r="D11" s="35"/>
      <c r="E11" s="30"/>
      <c r="F11" s="15">
        <v>0.04</v>
      </c>
      <c r="G11" s="15">
        <v>0.02</v>
      </c>
    </row>
    <row r="12" spans="1:7" ht="18.600000000000001" customHeight="1" thickBot="1">
      <c r="A12" s="14"/>
      <c r="B12" s="26" t="s">
        <v>29</v>
      </c>
      <c r="C12" s="38">
        <v>5107</v>
      </c>
      <c r="D12" s="30"/>
      <c r="E12" s="30"/>
      <c r="F12" s="15">
        <v>0.1</v>
      </c>
      <c r="G12" s="15"/>
    </row>
    <row r="13" spans="1:7">
      <c r="A13" s="17">
        <v>2</v>
      </c>
      <c r="B13" s="17" t="s">
        <v>4</v>
      </c>
      <c r="C13" s="29">
        <f>C15+C16+C17+C18+C20</f>
        <v>187668.75</v>
      </c>
      <c r="D13" s="29">
        <f>C13/12/D3</f>
        <v>5.5662950242027334</v>
      </c>
      <c r="E13" s="29">
        <v>3.87</v>
      </c>
      <c r="F13" s="17">
        <f>F15+F16+F17+F18</f>
        <v>3.8899999999999997</v>
      </c>
      <c r="G13" s="17">
        <f>G15+G16+G17+G18+G20</f>
        <v>3.26</v>
      </c>
    </row>
    <row r="14" spans="1:7" ht="15" customHeight="1" thickBot="1">
      <c r="A14" s="19"/>
      <c r="B14" s="19" t="s">
        <v>3</v>
      </c>
      <c r="C14" s="31"/>
      <c r="D14" s="31"/>
      <c r="E14" s="31"/>
      <c r="F14" s="19"/>
      <c r="G14" s="19"/>
    </row>
    <row r="15" spans="1:7" ht="20.25" customHeight="1" thickBot="1">
      <c r="A15" s="7"/>
      <c r="B15" s="5" t="s">
        <v>28</v>
      </c>
      <c r="C15" s="38">
        <v>119094.06</v>
      </c>
      <c r="D15" s="35"/>
      <c r="E15" s="30"/>
      <c r="F15" s="15">
        <v>2.5299999999999998</v>
      </c>
      <c r="G15" s="15">
        <v>2.0499999999999998</v>
      </c>
    </row>
    <row r="16" spans="1:7" ht="18.600000000000001" customHeight="1" thickBot="1">
      <c r="A16" s="7"/>
      <c r="B16" s="5" t="s">
        <v>47</v>
      </c>
      <c r="C16" s="38">
        <v>44692.26</v>
      </c>
      <c r="D16" s="35"/>
      <c r="E16" s="30"/>
      <c r="F16" s="15">
        <v>0.1</v>
      </c>
      <c r="G16" s="15">
        <v>0.1</v>
      </c>
    </row>
    <row r="17" spans="1:7" ht="19.8" customHeight="1" thickBot="1">
      <c r="A17" s="7"/>
      <c r="B17" s="26" t="s">
        <v>32</v>
      </c>
      <c r="C17" s="38">
        <v>16448.57</v>
      </c>
      <c r="D17" s="35"/>
      <c r="E17" s="30"/>
      <c r="F17" s="15">
        <v>0.06</v>
      </c>
      <c r="G17" s="15">
        <v>0.1</v>
      </c>
    </row>
    <row r="18" spans="1:7" ht="20.25" customHeight="1" thickBot="1">
      <c r="A18" s="7"/>
      <c r="B18" s="5" t="s">
        <v>33</v>
      </c>
      <c r="C18" s="38">
        <v>2433.86</v>
      </c>
      <c r="D18" s="35"/>
      <c r="E18" s="30"/>
      <c r="F18" s="15">
        <v>1.2</v>
      </c>
      <c r="G18" s="15">
        <v>1</v>
      </c>
    </row>
    <row r="19" spans="1:7" ht="20.25" customHeight="1" thickBot="1">
      <c r="A19" s="7"/>
      <c r="B19" s="5" t="s">
        <v>39</v>
      </c>
      <c r="C19" s="38">
        <v>1099</v>
      </c>
      <c r="D19" s="35"/>
      <c r="E19" s="30"/>
      <c r="F19" s="15"/>
      <c r="G19" s="15"/>
    </row>
    <row r="20" spans="1:7" ht="20.25" customHeight="1" thickBot="1">
      <c r="A20" s="11"/>
      <c r="B20" s="43" t="s">
        <v>26</v>
      </c>
      <c r="C20" s="44">
        <v>5000</v>
      </c>
      <c r="D20" s="35"/>
      <c r="E20" s="45"/>
      <c r="F20" s="20"/>
      <c r="G20" s="20">
        <v>0.01</v>
      </c>
    </row>
    <row r="21" spans="1:7">
      <c r="A21" s="17">
        <v>3</v>
      </c>
      <c r="B21" s="21" t="s">
        <v>5</v>
      </c>
      <c r="C21" s="29"/>
      <c r="D21" s="29"/>
      <c r="E21" s="29"/>
      <c r="F21" s="17"/>
      <c r="G21" s="17"/>
    </row>
    <row r="22" spans="1:7">
      <c r="A22" s="21"/>
      <c r="B22" s="21" t="s">
        <v>6</v>
      </c>
      <c r="C22" s="33"/>
      <c r="D22" s="33"/>
      <c r="E22" s="33"/>
      <c r="F22" s="21"/>
      <c r="G22" s="21"/>
    </row>
    <row r="23" spans="1:7" ht="13.8" thickBot="1">
      <c r="A23" s="19"/>
      <c r="B23" s="19" t="s">
        <v>12</v>
      </c>
      <c r="C23" s="31">
        <f>C24+C25+C26+C27+C28+C29+C30+C31+C32+C33</f>
        <v>168964.69999999998</v>
      </c>
      <c r="D23" s="31">
        <f>C23/12/D3</f>
        <v>5.0115289246393315</v>
      </c>
      <c r="E23" s="31">
        <v>5.76</v>
      </c>
      <c r="F23" s="19">
        <f>F24+F25+F26+F30</f>
        <v>3.18</v>
      </c>
      <c r="G23" s="19">
        <f>G24+G26+G30</f>
        <v>3.82</v>
      </c>
    </row>
    <row r="24" spans="1:7" ht="20.399999999999999" customHeight="1">
      <c r="A24" s="22"/>
      <c r="B24" s="28" t="s">
        <v>9</v>
      </c>
      <c r="C24" s="58">
        <v>92612.15</v>
      </c>
      <c r="D24" s="35"/>
      <c r="E24" s="30"/>
      <c r="F24" s="15">
        <v>2.08</v>
      </c>
      <c r="G24" s="15">
        <v>2.67</v>
      </c>
    </row>
    <row r="25" spans="1:7" ht="16.8" customHeight="1" thickBot="1">
      <c r="A25" s="22"/>
      <c r="B25" s="5" t="s">
        <v>38</v>
      </c>
      <c r="C25" s="57">
        <v>15355</v>
      </c>
      <c r="D25" s="34"/>
      <c r="E25" s="34"/>
      <c r="F25" s="7">
        <v>0.5</v>
      </c>
      <c r="G25" s="7"/>
    </row>
    <row r="26" spans="1:7" ht="16.8" customHeight="1">
      <c r="A26" s="22"/>
      <c r="B26" s="5" t="s">
        <v>35</v>
      </c>
      <c r="C26" s="57">
        <v>48036.32</v>
      </c>
      <c r="D26" s="35"/>
      <c r="E26" s="34"/>
      <c r="F26" s="7">
        <v>0.5</v>
      </c>
      <c r="G26" s="7">
        <v>1</v>
      </c>
    </row>
    <row r="27" spans="1:7" ht="18.600000000000001" customHeight="1" thickBot="1">
      <c r="A27" s="22"/>
      <c r="B27" s="5" t="s">
        <v>40</v>
      </c>
      <c r="C27" s="57">
        <v>2107.7399999999998</v>
      </c>
      <c r="D27" s="34"/>
      <c r="E27" s="34"/>
      <c r="F27" s="7"/>
      <c r="G27" s="7"/>
    </row>
    <row r="28" spans="1:7" ht="17.399999999999999" customHeight="1" thickBot="1">
      <c r="A28" s="22"/>
      <c r="B28" s="5" t="s">
        <v>41</v>
      </c>
      <c r="C28" s="57">
        <v>3792.49</v>
      </c>
      <c r="D28" s="48"/>
      <c r="E28" s="34"/>
      <c r="F28" s="7"/>
      <c r="G28" s="7"/>
    </row>
    <row r="29" spans="1:7" ht="16.8" hidden="1" customHeight="1" thickBot="1">
      <c r="A29" s="22"/>
      <c r="B29" s="5"/>
      <c r="C29" s="57"/>
      <c r="D29" s="35"/>
      <c r="E29" s="34"/>
      <c r="F29" s="7"/>
      <c r="G29" s="7"/>
    </row>
    <row r="30" spans="1:7" ht="21" hidden="1" customHeight="1" thickBot="1">
      <c r="A30" s="22"/>
      <c r="B30" s="5"/>
      <c r="C30" s="57"/>
      <c r="D30" s="35"/>
      <c r="E30" s="34"/>
      <c r="F30" s="7">
        <v>0.1</v>
      </c>
      <c r="G30" s="7">
        <v>0.15</v>
      </c>
    </row>
    <row r="31" spans="1:7" ht="20.399999999999999" customHeight="1" thickBot="1">
      <c r="A31" s="22"/>
      <c r="B31" s="26" t="s">
        <v>22</v>
      </c>
      <c r="C31" s="57">
        <v>7061</v>
      </c>
      <c r="D31" s="35"/>
      <c r="E31" s="34"/>
      <c r="F31" s="7"/>
      <c r="G31" s="7"/>
    </row>
    <row r="32" spans="1:7" ht="1.2" hidden="1" customHeight="1" thickBot="1">
      <c r="A32" s="22"/>
      <c r="B32" s="26"/>
      <c r="C32" s="57"/>
      <c r="D32" s="35"/>
      <c r="E32" s="34"/>
      <c r="F32" s="7"/>
      <c r="G32" s="7"/>
    </row>
    <row r="33" spans="1:7" ht="21" hidden="1" customHeight="1" thickBot="1">
      <c r="A33" s="6"/>
      <c r="B33" s="27"/>
      <c r="C33" s="57"/>
      <c r="D33" s="35"/>
      <c r="E33" s="34"/>
      <c r="F33" s="7"/>
      <c r="G33" s="7"/>
    </row>
    <row r="34" spans="1:7" ht="23.4" customHeight="1" thickBot="1">
      <c r="A34" s="13">
        <v>4</v>
      </c>
      <c r="B34" s="18" t="s">
        <v>8</v>
      </c>
      <c r="C34" s="32">
        <f>C35+C36+C37+C38+C39</f>
        <v>375010.75</v>
      </c>
      <c r="D34" s="29">
        <f>C34/12/D3</f>
        <v>11.122898573936977</v>
      </c>
      <c r="E34" s="29">
        <v>9.5299999999999994</v>
      </c>
      <c r="F34" s="17">
        <f>F35+F36+F39</f>
        <v>6.87</v>
      </c>
      <c r="G34" s="17">
        <f>G35+G36+G39</f>
        <v>6.7</v>
      </c>
    </row>
    <row r="35" spans="1:7" ht="22.2" customHeight="1" thickBot="1">
      <c r="A35" s="5"/>
      <c r="B35" s="39" t="s">
        <v>44</v>
      </c>
      <c r="C35" s="46">
        <v>176552.75</v>
      </c>
      <c r="D35" s="35"/>
      <c r="E35" s="35"/>
      <c r="F35" s="10">
        <v>3</v>
      </c>
      <c r="G35" s="10">
        <v>3.6</v>
      </c>
    </row>
    <row r="36" spans="1:7" ht="22.2" customHeight="1" thickBot="1">
      <c r="A36" s="5"/>
      <c r="B36" s="40" t="s">
        <v>42</v>
      </c>
      <c r="C36" s="38">
        <v>19174</v>
      </c>
      <c r="D36" s="35"/>
      <c r="E36" s="34"/>
      <c r="F36" s="7">
        <v>1.2</v>
      </c>
      <c r="G36" s="7">
        <v>0.6</v>
      </c>
    </row>
    <row r="37" spans="1:7" ht="22.2" customHeight="1" thickBot="1">
      <c r="A37" s="5"/>
      <c r="B37" s="40" t="s">
        <v>45</v>
      </c>
      <c r="C37" s="38">
        <v>4069</v>
      </c>
      <c r="D37" s="35"/>
      <c r="E37" s="34"/>
      <c r="F37" s="7"/>
      <c r="G37" s="7"/>
    </row>
    <row r="38" spans="1:7" ht="22.2" customHeight="1" thickBot="1">
      <c r="A38" s="5"/>
      <c r="B38" s="40" t="s">
        <v>37</v>
      </c>
      <c r="C38" s="38">
        <v>169400</v>
      </c>
      <c r="D38" s="35"/>
      <c r="E38" s="34"/>
      <c r="F38" s="7"/>
      <c r="G38" s="7"/>
    </row>
    <row r="39" spans="1:7" ht="24.6" customHeight="1" thickBot="1">
      <c r="A39" s="5"/>
      <c r="B39" s="49" t="s">
        <v>43</v>
      </c>
      <c r="C39" s="38">
        <v>5815</v>
      </c>
      <c r="D39" s="35"/>
      <c r="E39" s="34"/>
      <c r="F39" s="7">
        <v>2.67</v>
      </c>
      <c r="G39" s="7">
        <v>2.5</v>
      </c>
    </row>
    <row r="40" spans="1:7" ht="46.2" customHeight="1" thickBot="1">
      <c r="A40" s="13">
        <v>5</v>
      </c>
      <c r="B40" s="50" t="s">
        <v>36</v>
      </c>
      <c r="C40" s="32">
        <f>C41+C42+C43+C44+C45</f>
        <v>34875.74</v>
      </c>
      <c r="D40" s="29">
        <f>C40/12/D3</f>
        <v>1.034421863135915</v>
      </c>
      <c r="E40" s="32">
        <v>1.25</v>
      </c>
      <c r="F40" s="13" t="e">
        <f>F6+F13+#REF!+F23+F34+#REF!</f>
        <v>#REF!</v>
      </c>
      <c r="G40" s="13">
        <v>3.6</v>
      </c>
    </row>
    <row r="41" spans="1:7" ht="20.399999999999999" customHeight="1" thickBot="1">
      <c r="A41" s="51"/>
      <c r="B41" s="28" t="s">
        <v>25</v>
      </c>
      <c r="C41" s="52">
        <v>28653.45</v>
      </c>
      <c r="D41" s="53"/>
      <c r="E41" s="52"/>
      <c r="F41" s="37">
        <v>0.3</v>
      </c>
      <c r="G41" s="13">
        <v>0.34</v>
      </c>
    </row>
    <row r="42" spans="1:7" ht="25.2" hidden="1" customHeight="1" thickBot="1">
      <c r="A42" s="54"/>
      <c r="B42" s="56"/>
      <c r="C42" s="52"/>
      <c r="D42" s="46"/>
      <c r="E42" s="55"/>
      <c r="F42" s="24">
        <v>0.43</v>
      </c>
      <c r="G42" s="24">
        <v>2.87</v>
      </c>
    </row>
    <row r="43" spans="1:7" ht="22.2" hidden="1" customHeight="1" thickBot="1">
      <c r="A43" s="54"/>
      <c r="B43" s="54"/>
      <c r="C43" s="52"/>
      <c r="D43" s="52"/>
      <c r="E43" s="52"/>
      <c r="F43" s="32" t="e">
        <f>F6+F13+#REF!+F23+F34+#REF!+F41+F42</f>
        <v>#REF!</v>
      </c>
      <c r="G43" s="13">
        <v>0.5</v>
      </c>
    </row>
    <row r="44" spans="1:7" ht="21" hidden="1" customHeight="1" thickBot="1">
      <c r="A44" s="27"/>
      <c r="B44" s="27"/>
      <c r="C44" s="44"/>
      <c r="D44" s="44"/>
      <c r="E44" s="44"/>
      <c r="F44" s="19">
        <v>0.68</v>
      </c>
      <c r="G44" s="19"/>
    </row>
    <row r="45" spans="1:7" ht="16.2" customHeight="1" thickBot="1">
      <c r="A45" s="54"/>
      <c r="B45" s="56" t="s">
        <v>46</v>
      </c>
      <c r="C45" s="52">
        <v>6222.29</v>
      </c>
      <c r="D45" s="52"/>
      <c r="E45" s="52"/>
      <c r="F45" s="13">
        <v>0.3</v>
      </c>
      <c r="G45" s="13" t="e">
        <f>G6+G13+#REF!+G23+G34+#REF!+G40+G41+G42+G43</f>
        <v>#REF!</v>
      </c>
    </row>
    <row r="46" spans="1:7" ht="13.8" thickBot="1">
      <c r="A46" s="25">
        <v>6</v>
      </c>
      <c r="B46" s="21" t="s">
        <v>14</v>
      </c>
      <c r="C46" s="32">
        <v>20700</v>
      </c>
      <c r="D46" s="36">
        <f>C46/12/D3</f>
        <v>0.61396640091116172</v>
      </c>
      <c r="E46" s="32"/>
    </row>
    <row r="47" spans="1:7" ht="13.8" thickBot="1">
      <c r="A47" s="13">
        <v>7</v>
      </c>
      <c r="B47" s="13" t="s">
        <v>34</v>
      </c>
      <c r="C47" s="32">
        <v>10085</v>
      </c>
      <c r="D47" s="29">
        <f>C47/12/D3</f>
        <v>0.2991232441154138</v>
      </c>
      <c r="E47" s="47"/>
    </row>
    <row r="48" spans="1:7" ht="13.8" thickBot="1">
      <c r="A48" s="13">
        <v>8</v>
      </c>
      <c r="B48" s="13" t="s">
        <v>10</v>
      </c>
      <c r="C48" s="32">
        <v>16908</v>
      </c>
      <c r="D48" s="32">
        <f>C48/12/D3</f>
        <v>0.501494874715262</v>
      </c>
      <c r="E48" s="32">
        <v>0.5</v>
      </c>
    </row>
    <row r="49" spans="1:5" ht="13.8" thickBot="1">
      <c r="A49" s="19">
        <v>9</v>
      </c>
      <c r="B49" s="19" t="s">
        <v>21</v>
      </c>
      <c r="C49" s="31">
        <v>1822.42</v>
      </c>
      <c r="D49" s="31">
        <f>C49/12/D3</f>
        <v>5.4053364654517849E-2</v>
      </c>
      <c r="E49" s="31">
        <v>0.1</v>
      </c>
    </row>
    <row r="50" spans="1:5" ht="13.8" thickBot="1">
      <c r="A50" s="13">
        <v>10</v>
      </c>
      <c r="B50" s="12" t="s">
        <v>7</v>
      </c>
      <c r="C50" s="32">
        <f>C6+C13+C23+C34+C40+C46+C47+C48+C49</f>
        <v>944126.46</v>
      </c>
      <c r="D50" s="32">
        <f>D6+D13+D23+D34+D40+D46+D47+D48+D49</f>
        <v>28.002991529043282</v>
      </c>
      <c r="E50" s="32">
        <f>E6+E13+E23+E34+E40+E46+E47+E48+E49</f>
        <v>23.85</v>
      </c>
    </row>
    <row r="51" spans="1:5" ht="13.8" thickBot="1">
      <c r="A51" s="13"/>
      <c r="B51" s="12"/>
      <c r="C51" s="32"/>
      <c r="D51" s="32"/>
      <c r="E51" s="32"/>
    </row>
  </sheetData>
  <phoneticPr fontId="0" type="noConversion"/>
  <pageMargins left="0.25" right="0.25" top="0.75" bottom="0.75" header="0.3" footer="0.3"/>
  <pageSetup paperSize="9" scale="9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2020-03-26T13:20:52Z</cp:lastPrinted>
  <dcterms:created xsi:type="dcterms:W3CDTF">2011-07-12T11:42:04Z</dcterms:created>
  <dcterms:modified xsi:type="dcterms:W3CDTF">2021-03-26T06:25:03Z</dcterms:modified>
</cp:coreProperties>
</file>